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organ.BRENTWOODCHAMBE\Dropbox\Williamson Inc\Data\Demographics\"/>
    </mc:Choice>
  </mc:AlternateContent>
  <bookViews>
    <workbookView xWindow="0" yWindow="0" windowWidth="18885" windowHeight="10455"/>
  </bookViews>
  <sheets>
    <sheet name="Detail" sheetId="1" r:id="rId1"/>
  </sheets>
  <definedNames>
    <definedName name="_xlnm.Print_Area" localSheetId="0">Detail!$A$1:$H$77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B21" i="1"/>
  <c r="B23" i="1"/>
  <c r="D23" i="1"/>
  <c r="C23" i="1"/>
  <c r="D22" i="1"/>
  <c r="C22" i="1"/>
  <c r="B22" i="1"/>
  <c r="D20" i="1"/>
  <c r="C20" i="1"/>
  <c r="B20" i="1"/>
  <c r="G54" i="1"/>
  <c r="G53" i="1"/>
  <c r="E54" i="1"/>
  <c r="E53" i="1"/>
  <c r="C54" i="1"/>
  <c r="C53" i="1"/>
  <c r="G6" i="1"/>
  <c r="G7" i="1"/>
  <c r="G8" i="1"/>
  <c r="F6" i="1"/>
  <c r="F7" i="1"/>
  <c r="F8" i="1"/>
  <c r="G5" i="1"/>
  <c r="F5" i="1"/>
</calcChain>
</file>

<file path=xl/sharedStrings.xml><?xml version="1.0" encoding="utf-8"?>
<sst xmlns="http://schemas.openxmlformats.org/spreadsheetml/2006/main" count="88" uniqueCount="60">
  <si>
    <t>Williamson Co.</t>
  </si>
  <si>
    <t>United States</t>
  </si>
  <si>
    <t>Growth rates</t>
  </si>
  <si>
    <t>High school graduate or higher</t>
  </si>
  <si>
    <t>Bachelor's degree or higher</t>
  </si>
  <si>
    <t>Graduate degree</t>
  </si>
  <si>
    <t>45-64</t>
  </si>
  <si>
    <t>65+</t>
  </si>
  <si>
    <t>Total</t>
  </si>
  <si>
    <t>Total population</t>
  </si>
  <si>
    <t>White</t>
  </si>
  <si>
    <t>Black or African American</t>
  </si>
  <si>
    <t>American Indian &amp; Alaska Native</t>
  </si>
  <si>
    <t>Asian</t>
  </si>
  <si>
    <t>Native Hawaiian &amp; other Pacific Islander</t>
  </si>
  <si>
    <t>Two or more races</t>
  </si>
  <si>
    <t>Median household income</t>
  </si>
  <si>
    <t>Per capita income</t>
  </si>
  <si>
    <t>2000-2010</t>
  </si>
  <si>
    <t>2010-2020</t>
  </si>
  <si>
    <t>2020-2030</t>
  </si>
  <si>
    <t>2030-2040</t>
  </si>
  <si>
    <t xml:space="preserve"> </t>
  </si>
  <si>
    <t>Percent change</t>
  </si>
  <si>
    <t>1990-2000</t>
  </si>
  <si>
    <t>Williamson County, TN Demographics</t>
  </si>
  <si>
    <t>Nashville MSA</t>
  </si>
  <si>
    <t>Williamson County</t>
  </si>
  <si>
    <t>Tennessee</t>
  </si>
  <si>
    <t>Hispanic or Latino (can be of any race)</t>
  </si>
  <si>
    <t>Not Hispanic or Latino</t>
  </si>
  <si>
    <t>Hispanic or Latino</t>
  </si>
  <si>
    <t>0-4</t>
  </si>
  <si>
    <t>Population</t>
  </si>
  <si>
    <t>United States*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</si>
  <si>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</si>
  <si>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</si>
  <si>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</si>
  <si>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</si>
  <si>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</si>
  <si>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</si>
  <si>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</si>
  <si>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</si>
  <si>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</si>
  <si>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Total Households</t>
  </si>
  <si>
    <t xml:space="preserve">*2013 Estimate, http://www.census.gov/population/projections/data/national/ </t>
  </si>
  <si>
    <t>Population Projections</t>
  </si>
  <si>
    <t>% of Total</t>
  </si>
  <si>
    <t>Source:  Tennessee State Data Center, November 2013. http://cber.bus.utk.edu</t>
  </si>
  <si>
    <t>Source: US Census 2010, Statsamerica.org (November 2012), Williamson Co. QCEW Employees - EMSI 2016.2 Class of Worker (June, 2016)</t>
  </si>
  <si>
    <t>Educational Attainment as a Percentage of Persons 25 Years or Older, 2014</t>
  </si>
  <si>
    <t>Source: U.S. Bureau of the Census, 2014 American Community Survey 5-Year Estimates http://www.census.gov/acs/www/. (June, 2016)</t>
  </si>
  <si>
    <t>5-19</t>
  </si>
  <si>
    <t>20-29</t>
  </si>
  <si>
    <t>30-44</t>
  </si>
  <si>
    <t>2014 American Community Survey 5-Year Estimates http://www.census.gov/acs/www/. (June, 2016)</t>
  </si>
  <si>
    <t>Population Distribution by Age, 2014</t>
  </si>
  <si>
    <t>Population by Race &amp; Hispanic Origin, 2014</t>
  </si>
  <si>
    <t>Income, 2014</t>
  </si>
  <si>
    <t>Households by Income Group,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</si>
</sst>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15">
    <font>
      <sz val="12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venir Book"/>
    </font>
    <font>
      <b/>
      <sz val="12"/>
      <color theme="0"/>
      <name val="Avenir Book"/>
    </font>
    <font>
      <sz val="10"/>
      <color theme="0"/>
      <name val="Avenir Book"/>
    </font>
    <font>
      <i/>
      <sz val="8"/>
      <name val="Avenir Book"/>
    </font>
    <font>
      <sz val="10"/>
      <color rgb="FFFF0000"/>
      <name val="Avenir Book"/>
    </font>
    <font>
      <b/>
      <sz val="11"/>
      <color theme="0"/>
      <name val="Avenir Book"/>
    </font>
    <font>
      <b/>
      <sz val="12"/>
      <name val="Avenir Book"/>
    </font>
    <font>
      <i/>
      <sz val="10"/>
      <name val="Avenir Book"/>
    </font>
    <font>
      <i/>
      <sz val="6"/>
      <name val="Avenir Book"/>
    </font>
    <font>
      <sz val="6"/>
      <name val="Avenir Book"/>
    </font>
    <font>
      <b/>
      <sz val="18"/>
      <name val="Trade Gothic 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84BD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Protection="1">
      <protection locked="0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/>
    <xf numFmtId="3" fontId="4" fillId="0" borderId="0" xfId="0" applyNumberFormat="1" applyFont="1"/>
    <xf numFmtId="0" fontId="7" fillId="0" borderId="0" xfId="0" applyNumberFormat="1" applyFont="1" applyAlignment="1"/>
    <xf numFmtId="166" fontId="4" fillId="0" borderId="0" xfId="2" applyNumberFormat="1" applyFont="1" applyAlignment="1">
      <alignment horizontal="right"/>
    </xf>
    <xf numFmtId="0" fontId="8" fillId="0" borderId="0" xfId="0" applyNumberFormat="1" applyFont="1" applyAlignment="1"/>
    <xf numFmtId="3" fontId="7" fillId="0" borderId="0" xfId="0" applyNumberFormat="1" applyFont="1" applyBorder="1" applyProtection="1">
      <protection locked="0"/>
    </xf>
    <xf numFmtId="9" fontId="4" fillId="0" borderId="0" xfId="0" applyNumberFormat="1" applyFont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/>
    <xf numFmtId="164" fontId="4" fillId="0" borderId="0" xfId="0" applyNumberFormat="1" applyFont="1" applyAlignment="1"/>
    <xf numFmtId="164" fontId="4" fillId="0" borderId="0" xfId="0" applyNumberFormat="1" applyFont="1"/>
    <xf numFmtId="164" fontId="4" fillId="0" borderId="0" xfId="1" applyNumberFormat="1" applyFont="1" applyAlignment="1"/>
    <xf numFmtId="0" fontId="10" fillId="0" borderId="0" xfId="0" applyNumberFormat="1" applyFont="1" applyAlignment="1"/>
    <xf numFmtId="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/>
    <xf numFmtId="3" fontId="4" fillId="0" borderId="0" xfId="0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1" fillId="0" borderId="0" xfId="0" applyNumberFormat="1" applyFont="1" applyAlignment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167" fontId="4" fillId="0" borderId="0" xfId="3" applyNumberFormat="1" applyFont="1" applyBorder="1" applyAlignment="1">
      <alignment horizontal="right"/>
    </xf>
    <xf numFmtId="167" fontId="4" fillId="0" borderId="0" xfId="3" applyNumberFormat="1" applyFont="1" applyAlignment="1"/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15" fontId="7" fillId="0" borderId="0" xfId="0" quotePrefix="1" applyNumberFormat="1" applyFont="1" applyAlignment="1"/>
    <xf numFmtId="0" fontId="6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2" fillId="0" borderId="0" xfId="0" applyNumberFormat="1" applyFont="1" applyAlignment="1"/>
    <xf numFmtId="0" fontId="13" fillId="0" borderId="0" xfId="0" applyNumberFormat="1" applyFont="1" applyAlignment="1"/>
    <xf numFmtId="164" fontId="13" fillId="0" borderId="0" xfId="1" applyNumberFormat="1" applyFont="1" applyAlignment="1"/>
    <xf numFmtId="0" fontId="4" fillId="3" borderId="0" xfId="0" applyNumberFormat="1" applyFont="1" applyFill="1" applyAlignment="1">
      <alignment horizontal="center"/>
    </xf>
    <xf numFmtId="0" fontId="14" fillId="0" borderId="0" xfId="0" applyNumberFormat="1" applyFont="1" applyAlignment="1"/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9" fontId="4" fillId="0" borderId="0" xfId="1" applyFont="1" applyAlignment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Layout" zoomScale="80" zoomScaleNormal="150" zoomScaleSheetLayoutView="80" zoomScalePageLayoutView="80" workbookViewId="0">
      <selection activeCell="F64" sqref="F64"/>
    </sheetView>
  </sheetViews>
  <sheetFormatPr defaultColWidth="9.6640625" defaultRowHeight="12.75"/>
  <cols>
    <col min="1" max="1" width="25.6640625" style="1" customWidth="1"/>
    <col min="2" max="2" width="13" style="1" bestFit="1" customWidth="1"/>
    <col min="3" max="7" width="13.88671875" style="1" bestFit="1" customWidth="1"/>
    <col min="8" max="8" width="6.33203125" style="1" customWidth="1"/>
    <col min="9" max="9" width="11.33203125" style="1" customWidth="1"/>
    <col min="10" max="10" width="11.109375" style="1" customWidth="1"/>
    <col min="11" max="16384" width="9.6640625" style="1"/>
  </cols>
  <sheetData>
    <row r="1" spans="1:11" ht="22.5">
      <c r="A1" s="50" t="s">
        <v>25</v>
      </c>
    </row>
    <row r="3" spans="1:11" ht="15.95" customHeight="1">
      <c r="A3" s="52" t="s">
        <v>33</v>
      </c>
      <c r="B3" s="55">
        <v>1990</v>
      </c>
      <c r="C3" s="55">
        <v>2000</v>
      </c>
      <c r="D3" s="55">
        <v>2010</v>
      </c>
      <c r="E3" s="55">
        <v>2016</v>
      </c>
      <c r="F3" s="54" t="s">
        <v>23</v>
      </c>
      <c r="G3" s="54"/>
      <c r="H3" s="2" t="s">
        <v>22</v>
      </c>
    </row>
    <row r="4" spans="1:11" ht="15" customHeight="1">
      <c r="A4" s="52"/>
      <c r="B4" s="55"/>
      <c r="C4" s="55"/>
      <c r="D4" s="55"/>
      <c r="E4" s="55"/>
      <c r="F4" s="42" t="s">
        <v>24</v>
      </c>
      <c r="G4" s="42" t="s">
        <v>18</v>
      </c>
    </row>
    <row r="5" spans="1:11">
      <c r="A5" s="1" t="s">
        <v>27</v>
      </c>
      <c r="B5" s="3">
        <v>81021</v>
      </c>
      <c r="C5" s="3">
        <v>126638</v>
      </c>
      <c r="D5" s="3">
        <v>183182</v>
      </c>
      <c r="E5" s="4">
        <v>214634</v>
      </c>
      <c r="F5" s="5">
        <f>SUM((C5-B5)/B5)</f>
        <v>0.56302686957702319</v>
      </c>
      <c r="G5" s="5">
        <f>SUM(D5-C5)/C5</f>
        <v>0.44650105023768538</v>
      </c>
    </row>
    <row r="6" spans="1:11">
      <c r="A6" s="6" t="s">
        <v>26</v>
      </c>
      <c r="B6" s="3">
        <v>1048216</v>
      </c>
      <c r="C6" s="3">
        <v>1311789</v>
      </c>
      <c r="D6" s="7">
        <v>1589934</v>
      </c>
      <c r="E6" s="8">
        <v>1844162</v>
      </c>
      <c r="F6" s="5">
        <f t="shared" ref="F6:F8" si="0">SUM((C6-B6)/B6)</f>
        <v>0.25144912880551334</v>
      </c>
      <c r="G6" s="5">
        <f t="shared" ref="G6:G8" si="1">SUM(D6-C6)/C6</f>
        <v>0.21203486231398494</v>
      </c>
    </row>
    <row r="7" spans="1:11">
      <c r="A7" s="1" t="s">
        <v>28</v>
      </c>
      <c r="B7" s="3">
        <v>4877203</v>
      </c>
      <c r="C7" s="3">
        <v>5689283</v>
      </c>
      <c r="D7" s="3">
        <v>6346110</v>
      </c>
      <c r="E7" s="8">
        <v>6641101</v>
      </c>
      <c r="F7" s="5">
        <f t="shared" si="0"/>
        <v>0.16650526951615505</v>
      </c>
      <c r="G7" s="5">
        <f t="shared" si="1"/>
        <v>0.11544987303320998</v>
      </c>
    </row>
    <row r="8" spans="1:11">
      <c r="A8" s="1" t="s">
        <v>1</v>
      </c>
      <c r="B8" s="4">
        <v>248790925</v>
      </c>
      <c r="C8" s="4">
        <v>281421906</v>
      </c>
      <c r="D8" s="4">
        <v>308745538</v>
      </c>
      <c r="E8" s="7">
        <v>323427948</v>
      </c>
      <c r="F8" s="5">
        <f t="shared" si="0"/>
        <v>0.13115824461844819</v>
      </c>
      <c r="G8" s="5">
        <f t="shared" si="1"/>
        <v>9.7091347252832555E-2</v>
      </c>
    </row>
    <row r="9" spans="1:11" s="47" customFormat="1" ht="12.95" customHeight="1">
      <c r="A9" s="46" t="s">
        <v>49</v>
      </c>
    </row>
    <row r="10" spans="1:11" ht="6.95" customHeight="1"/>
    <row r="11" spans="1:11" s="45" customFormat="1" ht="18.95" customHeight="1">
      <c r="A11" s="43" t="s">
        <v>46</v>
      </c>
      <c r="B11" s="42">
        <v>2015</v>
      </c>
      <c r="C11" s="42">
        <v>2020</v>
      </c>
      <c r="D11" s="42">
        <v>2025</v>
      </c>
      <c r="E11" s="42">
        <v>2030</v>
      </c>
      <c r="F11" s="42">
        <v>2035</v>
      </c>
      <c r="G11" s="42">
        <v>2040</v>
      </c>
    </row>
    <row r="12" spans="1:11">
      <c r="A12" s="1" t="s">
        <v>27</v>
      </c>
      <c r="B12" s="10">
        <v>210823</v>
      </c>
      <c r="C12" s="10">
        <v>234832</v>
      </c>
      <c r="D12" s="10">
        <v>257847</v>
      </c>
      <c r="E12" s="10">
        <v>281820</v>
      </c>
      <c r="F12" s="10">
        <v>306101</v>
      </c>
      <c r="G12" s="10">
        <v>329338</v>
      </c>
    </row>
    <row r="13" spans="1:11">
      <c r="A13" s="6" t="s">
        <v>26</v>
      </c>
      <c r="B13" s="10">
        <v>1813045</v>
      </c>
      <c r="C13" s="10">
        <v>1974142</v>
      </c>
      <c r="D13" s="10">
        <v>2128940</v>
      </c>
      <c r="E13" s="10">
        <v>2283153</v>
      </c>
      <c r="F13" s="10">
        <v>2440043</v>
      </c>
      <c r="G13" s="10">
        <v>2599189</v>
      </c>
      <c r="H13" s="11"/>
    </row>
    <row r="14" spans="1:11">
      <c r="A14" s="1" t="s">
        <v>28</v>
      </c>
      <c r="B14" s="10">
        <v>6735022</v>
      </c>
      <c r="C14" s="10">
        <v>7107296</v>
      </c>
      <c r="D14" s="10">
        <v>7460624</v>
      </c>
      <c r="E14" s="10">
        <v>7799933</v>
      </c>
      <c r="F14" s="10">
        <v>8127930</v>
      </c>
      <c r="G14" s="10">
        <v>8449472</v>
      </c>
    </row>
    <row r="15" spans="1:11">
      <c r="A15" s="1" t="s">
        <v>34</v>
      </c>
      <c r="B15" s="10">
        <v>321219000</v>
      </c>
      <c r="C15" s="10">
        <v>332981000</v>
      </c>
      <c r="D15" s="10">
        <v>343977000</v>
      </c>
      <c r="E15" s="10">
        <v>353704000</v>
      </c>
      <c r="F15" s="10">
        <v>361992000</v>
      </c>
      <c r="G15" s="10">
        <v>405655000</v>
      </c>
    </row>
    <row r="16" spans="1:11" ht="12.95" customHeight="1">
      <c r="A16" s="12" t="s">
        <v>48</v>
      </c>
      <c r="B16" s="6"/>
      <c r="C16" s="13"/>
      <c r="D16" s="13"/>
      <c r="E16" s="13"/>
      <c r="F16" s="4"/>
      <c r="G16" s="4"/>
      <c r="H16" s="4"/>
      <c r="I16" s="4"/>
      <c r="J16" s="4"/>
      <c r="K16" s="4"/>
    </row>
    <row r="17" spans="1:11" ht="12.95" customHeight="1">
      <c r="A17" s="12" t="s">
        <v>45</v>
      </c>
      <c r="B17" s="6"/>
      <c r="C17" s="13"/>
      <c r="D17" s="13"/>
      <c r="E17" s="13"/>
      <c r="F17" s="4"/>
      <c r="G17" s="4"/>
      <c r="H17" s="4"/>
      <c r="I17" s="4"/>
      <c r="J17" s="4"/>
      <c r="K17" s="4"/>
    </row>
    <row r="18" spans="1:11" ht="6.95" customHeight="1">
      <c r="A18" s="4"/>
      <c r="B18" s="6"/>
      <c r="C18" s="13"/>
      <c r="D18" s="13"/>
      <c r="E18" s="13"/>
      <c r="F18" s="4"/>
      <c r="G18" s="4"/>
      <c r="H18" s="4"/>
      <c r="I18" s="4"/>
      <c r="J18" s="4"/>
      <c r="K18" s="4"/>
    </row>
    <row r="19" spans="1:11" s="45" customFormat="1" ht="18.95" customHeight="1">
      <c r="A19" s="44" t="s">
        <v>2</v>
      </c>
      <c r="B19" s="42" t="s">
        <v>19</v>
      </c>
      <c r="C19" s="42" t="s">
        <v>20</v>
      </c>
      <c r="D19" s="42" t="s">
        <v>21</v>
      </c>
    </row>
    <row r="20" spans="1:11">
      <c r="A20" s="6" t="s">
        <v>27</v>
      </c>
      <c r="B20" s="5">
        <f>(C12-D5)/D5</f>
        <v>0.28196001790568942</v>
      </c>
      <c r="C20" s="5">
        <f>(E12-C12)/C12</f>
        <v>0.20009198064999659</v>
      </c>
      <c r="D20" s="5">
        <f>(G12-E12)/E12</f>
        <v>0.1686111702505145</v>
      </c>
    </row>
    <row r="21" spans="1:11">
      <c r="A21" s="6" t="s">
        <v>26</v>
      </c>
      <c r="B21" s="5">
        <f>(C13-D6)/D6</f>
        <v>0.24165028233876376</v>
      </c>
      <c r="C21" s="5">
        <f>(E13-C13)/C13</f>
        <v>0.15652926689164204</v>
      </c>
      <c r="D21" s="5">
        <f>(G13-E13)/E13</f>
        <v>0.13842085922406427</v>
      </c>
    </row>
    <row r="22" spans="1:11">
      <c r="A22" s="14" t="s">
        <v>28</v>
      </c>
      <c r="B22" s="5">
        <f>(C14-D7)/D7</f>
        <v>0.11994528931896863</v>
      </c>
      <c r="C22" s="5">
        <f>(E14-C14)/C14</f>
        <v>9.7454362390422461E-2</v>
      </c>
      <c r="D22" s="5">
        <f>(G14-E14)/E14</f>
        <v>8.3274946079665041E-2</v>
      </c>
    </row>
    <row r="23" spans="1:11">
      <c r="A23" s="1" t="s">
        <v>1</v>
      </c>
      <c r="B23" s="13">
        <f>(C15-D8)/D8</f>
        <v>7.8496557900052957E-2</v>
      </c>
      <c r="C23" s="13">
        <f>(E15-C15)/C15</f>
        <v>6.2234782164748141E-2</v>
      </c>
      <c r="D23" s="13">
        <f>(G15-E15)/E15</f>
        <v>0.14687704973650284</v>
      </c>
      <c r="E23" s="13"/>
    </row>
    <row r="24" spans="1:11" ht="6.95" customHeight="1">
      <c r="B24" s="6"/>
      <c r="C24" s="13"/>
      <c r="D24" s="13"/>
    </row>
    <row r="25" spans="1:11" ht="18.95" customHeight="1">
      <c r="A25" s="51" t="s">
        <v>50</v>
      </c>
      <c r="B25" s="51"/>
      <c r="C25" s="51"/>
      <c r="D25" s="51"/>
    </row>
    <row r="26" spans="1:11">
      <c r="A26" s="15"/>
      <c r="B26" s="49" t="s">
        <v>0</v>
      </c>
      <c r="C26" s="49" t="s">
        <v>28</v>
      </c>
      <c r="D26" s="49" t="s">
        <v>1</v>
      </c>
    </row>
    <row r="27" spans="1:11">
      <c r="A27" s="1" t="s">
        <v>3</v>
      </c>
      <c r="B27" s="16">
        <v>0.94799999999999995</v>
      </c>
      <c r="C27" s="17">
        <v>0.84899999999999998</v>
      </c>
      <c r="D27" s="18">
        <v>0.86299999999999999</v>
      </c>
    </row>
    <row r="28" spans="1:11">
      <c r="A28" s="1" t="s">
        <v>4</v>
      </c>
      <c r="B28" s="18">
        <v>0.54100000000000004</v>
      </c>
      <c r="C28" s="18">
        <v>0.24399999999999999</v>
      </c>
      <c r="D28" s="18">
        <v>0.29299999999999998</v>
      </c>
    </row>
    <row r="29" spans="1:11">
      <c r="A29" s="1" t="s">
        <v>5</v>
      </c>
      <c r="B29" s="18">
        <v>0.186</v>
      </c>
      <c r="C29" s="18">
        <v>8.7999999999999995E-2</v>
      </c>
      <c r="D29" s="18">
        <v>0.11</v>
      </c>
    </row>
    <row r="30" spans="1:11" s="47" customFormat="1" ht="12.95" customHeight="1">
      <c r="A30" s="46" t="s">
        <v>51</v>
      </c>
      <c r="H30" s="48"/>
      <c r="I30" s="48"/>
      <c r="J30" s="48"/>
    </row>
    <row r="31" spans="1:11" ht="6.95" customHeight="1">
      <c r="G31" s="18"/>
      <c r="H31" s="18"/>
      <c r="I31" s="18"/>
      <c r="J31" s="18"/>
    </row>
    <row r="32" spans="1:11" ht="18.95" customHeight="1">
      <c r="A32" s="52" t="s">
        <v>56</v>
      </c>
      <c r="B32" s="52"/>
      <c r="C32" s="52"/>
      <c r="D32" s="52"/>
    </row>
    <row r="33" spans="1:7" ht="15.75">
      <c r="A33" s="19"/>
      <c r="B33" s="49" t="s">
        <v>0</v>
      </c>
      <c r="C33" s="49" t="s">
        <v>28</v>
      </c>
      <c r="D33" s="49" t="s">
        <v>1</v>
      </c>
    </row>
    <row r="34" spans="1:7">
      <c r="A34" s="1" t="s">
        <v>32</v>
      </c>
      <c r="B34" s="56">
        <v>6.2E-2</v>
      </c>
      <c r="C34" s="20">
        <v>6.2E-2</v>
      </c>
      <c r="D34" s="20">
        <v>6.4000000000000001E-2</v>
      </c>
    </row>
    <row r="35" spans="1:7">
      <c r="A35" s="21" t="s">
        <v>52</v>
      </c>
      <c r="B35" s="56">
        <v>0.248</v>
      </c>
      <c r="C35" s="20">
        <v>0.19600000000000001</v>
      </c>
      <c r="D35" s="20">
        <v>0.19900000000000001</v>
      </c>
    </row>
    <row r="36" spans="1:7">
      <c r="A36" s="1" t="s">
        <v>53</v>
      </c>
      <c r="B36" s="56">
        <v>8.4000000000000005E-2</v>
      </c>
      <c r="C36" s="20">
        <v>0.13500000000000001</v>
      </c>
      <c r="D36" s="20">
        <v>0.13900000000000001</v>
      </c>
    </row>
    <row r="37" spans="1:7">
      <c r="A37" s="1" t="s">
        <v>54</v>
      </c>
      <c r="B37" s="56">
        <v>0.21</v>
      </c>
      <c r="C37" s="20">
        <v>0.19700000000000001</v>
      </c>
      <c r="D37" s="20">
        <v>0.19600000000000001</v>
      </c>
    </row>
    <row r="38" spans="1:7">
      <c r="A38" s="1" t="s">
        <v>6</v>
      </c>
      <c r="B38" s="56">
        <v>0.28899999999999998</v>
      </c>
      <c r="C38" s="20">
        <v>0.26700000000000002</v>
      </c>
      <c r="D38" s="20">
        <v>0.26400000000000001</v>
      </c>
    </row>
    <row r="39" spans="1:7">
      <c r="A39" s="1" t="s">
        <v>7</v>
      </c>
      <c r="B39" s="56">
        <v>9.6000000000000002E-2</v>
      </c>
      <c r="C39" s="20">
        <v>0.124</v>
      </c>
      <c r="D39" s="20">
        <v>0.11899999999999999</v>
      </c>
    </row>
    <row r="40" spans="1:7" s="47" customFormat="1" ht="12.95" customHeight="1">
      <c r="A40" s="46" t="s">
        <v>55</v>
      </c>
    </row>
    <row r="41" spans="1:7" ht="6.95" customHeight="1"/>
    <row r="42" spans="1:7" ht="18.95" customHeight="1">
      <c r="A42" s="52" t="s">
        <v>57</v>
      </c>
      <c r="B42" s="52"/>
      <c r="C42" s="52"/>
      <c r="D42" s="52"/>
      <c r="E42" s="52"/>
      <c r="F42" s="52"/>
      <c r="G42" s="52"/>
    </row>
    <row r="43" spans="1:7">
      <c r="B43" s="53" t="s">
        <v>27</v>
      </c>
      <c r="C43" s="53"/>
      <c r="D43" s="53" t="s">
        <v>28</v>
      </c>
      <c r="E43" s="53"/>
      <c r="F43" s="53" t="s">
        <v>1</v>
      </c>
      <c r="G43" s="53"/>
    </row>
    <row r="44" spans="1:7" s="22" customFormat="1">
      <c r="B44" s="23" t="s">
        <v>8</v>
      </c>
      <c r="C44" s="23" t="s">
        <v>47</v>
      </c>
      <c r="D44" s="23" t="s">
        <v>8</v>
      </c>
      <c r="E44" s="23" t="s">
        <v>47</v>
      </c>
      <c r="F44" s="23" t="s">
        <v>8</v>
      </c>
      <c r="G44" s="23" t="s">
        <v>47</v>
      </c>
    </row>
    <row r="45" spans="1:7">
      <c r="A45" s="1" t="s">
        <v>9</v>
      </c>
      <c r="B45" s="24">
        <v>193921</v>
      </c>
      <c r="C45" s="25"/>
      <c r="D45" s="26">
        <v>6451365</v>
      </c>
      <c r="E45" s="25"/>
      <c r="F45" s="27">
        <v>314107084</v>
      </c>
      <c r="G45" s="25"/>
    </row>
    <row r="46" spans="1:7">
      <c r="A46" s="1" t="s">
        <v>10</v>
      </c>
      <c r="B46" s="28">
        <v>176890</v>
      </c>
      <c r="C46" s="29">
        <v>0.91200000000000003</v>
      </c>
      <c r="D46" s="28">
        <v>5140348</v>
      </c>
      <c r="E46" s="30">
        <v>0.79700000000000004</v>
      </c>
      <c r="F46" s="28">
        <v>239576409</v>
      </c>
      <c r="G46" s="30">
        <v>0.76300000000000001</v>
      </c>
    </row>
    <row r="47" spans="1:7">
      <c r="A47" s="1" t="s">
        <v>11</v>
      </c>
      <c r="B47" s="28">
        <v>9487</v>
      </c>
      <c r="C47" s="30">
        <v>4.9000000000000002E-2</v>
      </c>
      <c r="D47" s="28">
        <v>1137823</v>
      </c>
      <c r="E47" s="30">
        <v>0.17599999999999999</v>
      </c>
      <c r="F47" s="28">
        <v>43081695</v>
      </c>
      <c r="G47" s="30">
        <v>0.13700000000000001</v>
      </c>
    </row>
    <row r="48" spans="1:7">
      <c r="A48" s="1" t="s">
        <v>12</v>
      </c>
      <c r="B48" s="28">
        <v>949</v>
      </c>
      <c r="C48" s="30">
        <v>5.0000000000000001E-3</v>
      </c>
      <c r="D48" s="28">
        <v>62318</v>
      </c>
      <c r="E48" s="30">
        <v>0.01</v>
      </c>
      <c r="F48" s="28">
        <v>5235224</v>
      </c>
      <c r="G48" s="30">
        <v>1.7000000000000001E-2</v>
      </c>
    </row>
    <row r="49" spans="1:7">
      <c r="A49" s="1" t="s">
        <v>13</v>
      </c>
      <c r="B49" s="28">
        <v>7891</v>
      </c>
      <c r="C49" s="30">
        <v>4.1000000000000002E-2</v>
      </c>
      <c r="D49" s="28">
        <v>122390</v>
      </c>
      <c r="E49" s="30">
        <v>1.9E-2</v>
      </c>
      <c r="F49" s="28">
        <v>18515599</v>
      </c>
      <c r="G49" s="30">
        <v>5.8999999999999997E-2</v>
      </c>
    </row>
    <row r="50" spans="1:7">
      <c r="A50" s="1" t="s">
        <v>14</v>
      </c>
      <c r="B50" s="31">
        <v>58</v>
      </c>
      <c r="C50" s="30">
        <v>0</v>
      </c>
      <c r="D50" s="28">
        <v>7889</v>
      </c>
      <c r="E50" s="30">
        <v>8.8172555846913333E-4</v>
      </c>
      <c r="F50" s="28">
        <v>1234990</v>
      </c>
      <c r="G50" s="30">
        <v>4.0000000000000001E-3</v>
      </c>
    </row>
    <row r="51" spans="1:7">
      <c r="A51" s="1" t="s">
        <v>15</v>
      </c>
      <c r="B51" s="28">
        <v>3305</v>
      </c>
      <c r="C51" s="30">
        <v>1.7000000000000001E-2</v>
      </c>
      <c r="D51" s="28">
        <v>122662</v>
      </c>
      <c r="E51" s="30">
        <v>1.9E-2</v>
      </c>
      <c r="F51" s="28">
        <v>9125754</v>
      </c>
      <c r="G51" s="30">
        <v>2.9000000000000001E-2</v>
      </c>
    </row>
    <row r="52" spans="1:7">
      <c r="A52" s="32" t="s">
        <v>29</v>
      </c>
      <c r="B52" s="33"/>
      <c r="C52" s="33"/>
      <c r="D52" s="15"/>
      <c r="E52" s="15"/>
      <c r="F52" s="15"/>
      <c r="G52" s="15"/>
    </row>
    <row r="53" spans="1:7">
      <c r="A53" s="34" t="s">
        <v>30</v>
      </c>
      <c r="B53" s="28">
        <v>184993</v>
      </c>
      <c r="C53" s="18">
        <f>B53/B45</f>
        <v>0.95396063345382909</v>
      </c>
      <c r="D53" s="28">
        <v>6141537</v>
      </c>
      <c r="E53" s="18">
        <f>D53/D45</f>
        <v>0.9519748146322522</v>
      </c>
      <c r="F53" s="28">
        <v>261036988</v>
      </c>
      <c r="G53" s="18">
        <f>F53/F45</f>
        <v>0.83104457459482195</v>
      </c>
    </row>
    <row r="54" spans="1:7">
      <c r="A54" s="34" t="s">
        <v>31</v>
      </c>
      <c r="B54" s="28">
        <v>9267</v>
      </c>
      <c r="C54" s="18">
        <f>B54/B45</f>
        <v>4.7787501095807053E-2</v>
      </c>
      <c r="D54" s="28">
        <v>309828</v>
      </c>
      <c r="E54" s="18">
        <f>D54/D45</f>
        <v>4.8025185367747754E-2</v>
      </c>
      <c r="F54" s="28">
        <v>53070096</v>
      </c>
      <c r="G54" s="18">
        <f>F54/F45</f>
        <v>0.16895542540517805</v>
      </c>
    </row>
    <row r="55" spans="1:7" s="47" customFormat="1" ht="12.95" customHeight="1">
      <c r="A55" s="46" t="s">
        <v>55</v>
      </c>
    </row>
    <row r="56" spans="1:7" ht="6.95" customHeight="1"/>
    <row r="57" spans="1:7" ht="18.95" customHeight="1">
      <c r="A57" s="52" t="s">
        <v>58</v>
      </c>
      <c r="B57" s="52"/>
      <c r="C57" s="52"/>
      <c r="D57" s="52"/>
    </row>
    <row r="58" spans="1:7">
      <c r="B58" s="49" t="s">
        <v>0</v>
      </c>
      <c r="C58" s="49" t="s">
        <v>28</v>
      </c>
      <c r="D58" s="49" t="s">
        <v>1</v>
      </c>
    </row>
    <row r="59" spans="1:7">
      <c r="A59" s="1" t="s">
        <v>16</v>
      </c>
      <c r="B59" s="35">
        <v>91743</v>
      </c>
      <c r="C59" s="35">
        <v>44621</v>
      </c>
      <c r="D59" s="36">
        <v>53482</v>
      </c>
      <c r="E59" s="37"/>
      <c r="F59" s="37"/>
    </row>
    <row r="60" spans="1:7">
      <c r="A60" s="1" t="s">
        <v>17</v>
      </c>
      <c r="B60" s="35">
        <v>42675</v>
      </c>
      <c r="C60" s="35">
        <v>24811</v>
      </c>
      <c r="D60" s="36">
        <v>28555</v>
      </c>
      <c r="E60" s="33"/>
      <c r="F60" s="33"/>
    </row>
    <row r="61" spans="1:7" s="47" customFormat="1" ht="12.95" customHeight="1">
      <c r="A61" s="46" t="s">
        <v>55</v>
      </c>
    </row>
    <row r="62" spans="1:7" ht="6.95" customHeight="1"/>
    <row r="63" spans="1:7" ht="18.95" customHeight="1">
      <c r="A63" s="52" t="s">
        <v>59</v>
      </c>
      <c r="B63" s="52"/>
      <c r="C63" s="52"/>
      <c r="D63" s="52"/>
    </row>
    <row r="64" spans="1:7" ht="15.75">
      <c r="A64" s="19"/>
      <c r="B64" s="49" t="s">
        <v>0</v>
      </c>
      <c r="C64" s="49" t="s">
        <v>28</v>
      </c>
      <c r="D64" s="49" t="s">
        <v>1</v>
      </c>
    </row>
    <row r="65" spans="1:4">
      <c r="A65" s="1" t="s">
        <v>35</v>
      </c>
      <c r="B65" s="38">
        <v>2.4E-2</v>
      </c>
      <c r="C65" s="38">
        <v>6.4000000000000001E-2</v>
      </c>
      <c r="D65" s="38">
        <v>5.2999999999999999E-2</v>
      </c>
    </row>
    <row r="66" spans="1:4">
      <c r="A66" s="1" t="s">
        <v>36</v>
      </c>
      <c r="B66" s="38">
        <v>5.6000000000000001E-2</v>
      </c>
      <c r="C66" s="38">
        <v>0.128</v>
      </c>
      <c r="D66" s="38">
        <v>0.107</v>
      </c>
    </row>
    <row r="67" spans="1:4">
      <c r="A67" s="1" t="s">
        <v>37</v>
      </c>
      <c r="B67" s="38">
        <v>6.2E-2</v>
      </c>
      <c r="C67" s="38">
        <v>0.11899999999999999</v>
      </c>
      <c r="D67" s="38">
        <v>0.10199999999999999</v>
      </c>
    </row>
    <row r="68" spans="1:4">
      <c r="A68" s="1" t="s">
        <v>38</v>
      </c>
      <c r="B68" s="38">
        <v>9.1999999999999998E-2</v>
      </c>
      <c r="C68" s="38">
        <v>0.14899999999999999</v>
      </c>
      <c r="D68" s="38">
        <v>0.13500000000000001</v>
      </c>
    </row>
    <row r="69" spans="1:4">
      <c r="A69" s="1" t="s">
        <v>39</v>
      </c>
      <c r="B69" s="38">
        <v>0.14499999999999999</v>
      </c>
      <c r="C69" s="38">
        <v>0.18099999999999999</v>
      </c>
      <c r="D69" s="38">
        <v>0.17799999999999999</v>
      </c>
    </row>
    <row r="70" spans="1:4">
      <c r="A70" s="1" t="s">
        <v>40</v>
      </c>
      <c r="B70" s="38">
        <v>0.13400000000000001</v>
      </c>
      <c r="C70" s="38">
        <v>0.109</v>
      </c>
      <c r="D70" s="38">
        <v>0.122</v>
      </c>
    </row>
    <row r="71" spans="1:4">
      <c r="A71" s="1" t="s">
        <v>41</v>
      </c>
      <c r="B71" s="38">
        <v>0.20499999999999999</v>
      </c>
      <c r="C71" s="38">
        <v>0.1</v>
      </c>
      <c r="D71" s="38">
        <v>0.13</v>
      </c>
    </row>
    <row r="72" spans="1:4">
      <c r="A72" s="1" t="s">
        <v>42</v>
      </c>
      <c r="B72" s="38">
        <v>0.108</v>
      </c>
      <c r="C72" s="38">
        <v>3.2000000000000001E-2</v>
      </c>
      <c r="D72" s="38">
        <v>0.05</v>
      </c>
    </row>
    <row r="73" spans="1:4">
      <c r="A73" s="1" t="s">
        <v>43</v>
      </c>
      <c r="B73" s="38">
        <v>0.14899999999999999</v>
      </c>
      <c r="C73" s="38">
        <v>3.1E-2</v>
      </c>
      <c r="D73" s="38">
        <v>0.05</v>
      </c>
    </row>
    <row r="74" spans="1:4">
      <c r="A74" s="1" t="s">
        <v>44</v>
      </c>
      <c r="B74" s="39">
        <v>68119</v>
      </c>
      <c r="C74" s="40">
        <v>2487349</v>
      </c>
      <c r="D74" s="39">
        <v>116211092</v>
      </c>
    </row>
    <row r="75" spans="1:4" ht="12.95" customHeight="1">
      <c r="A75" s="46" t="s">
        <v>55</v>
      </c>
      <c r="B75" s="5"/>
      <c r="C75" s="5"/>
    </row>
    <row r="76" spans="1:4" ht="6.95" customHeight="1"/>
    <row r="77" spans="1:4">
      <c r="A77" s="9"/>
      <c r="B77" s="41"/>
    </row>
  </sheetData>
  <mergeCells count="14">
    <mergeCell ref="A3:A4"/>
    <mergeCell ref="F3:G3"/>
    <mergeCell ref="B3:B4"/>
    <mergeCell ref="C3:C4"/>
    <mergeCell ref="D3:D4"/>
    <mergeCell ref="E3:E4"/>
    <mergeCell ref="A25:D25"/>
    <mergeCell ref="A32:D32"/>
    <mergeCell ref="A42:G42"/>
    <mergeCell ref="A57:D57"/>
    <mergeCell ref="A63:D63"/>
    <mergeCell ref="D43:E43"/>
    <mergeCell ref="F43:G43"/>
    <mergeCell ref="B43:C43"/>
  </mergeCells>
  <phoneticPr fontId="1" type="noConversion"/>
  <pageMargins left="0.25" right="0.25" top="0.75" bottom="0.75" header="0.3" footer="0.3"/>
  <pageSetup scale="61" fitToHeight="2" orientation="portrait" r:id="rId1"/>
  <headerFooter alignWithMargins="0">
    <oddFooter>&amp;L&amp;"Avenir Book,Regular"&amp;8&amp;K003366&amp;D&amp;R&amp;G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Dent</dc:creator>
  <cp:lastModifiedBy>Morgan Dent</cp:lastModifiedBy>
  <cp:lastPrinted>2014-10-08T17:33:32Z</cp:lastPrinted>
  <dcterms:created xsi:type="dcterms:W3CDTF">2012-11-29T18:32:00Z</dcterms:created>
  <dcterms:modified xsi:type="dcterms:W3CDTF">2016-06-16T18:14:03Z</dcterms:modified>
</cp:coreProperties>
</file>